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45" windowWidth="14355" windowHeight="7500"/>
  </bookViews>
  <sheets>
    <sheet name="2020" sheetId="5" r:id="rId1"/>
  </sheets>
  <calcPr calcId="145621"/>
</workbook>
</file>

<file path=xl/calcChain.xml><?xml version="1.0" encoding="utf-8"?>
<calcChain xmlns="http://schemas.openxmlformats.org/spreadsheetml/2006/main">
  <c r="C16" i="5" l="1"/>
  <c r="E16" i="5"/>
  <c r="F16" i="5"/>
  <c r="F8" i="5"/>
  <c r="E8" i="5"/>
  <c r="D16" i="5"/>
  <c r="D20" i="5"/>
  <c r="E20" i="5"/>
  <c r="D10" i="5"/>
  <c r="D12" i="5" s="1"/>
  <c r="C10" i="5"/>
  <c r="F10" i="5"/>
  <c r="C19" i="5"/>
  <c r="D21" i="5" l="1"/>
  <c r="F12" i="5"/>
  <c r="F21" i="5" s="1"/>
  <c r="E11" i="5" s="1"/>
  <c r="C20" i="5"/>
  <c r="E10" i="5"/>
  <c r="E12" i="5" l="1"/>
  <c r="E21" i="5" s="1"/>
  <c r="C11" i="5" s="1"/>
  <c r="C12" i="5" s="1"/>
  <c r="C21" i="5" s="1"/>
</calcChain>
</file>

<file path=xl/comments1.xml><?xml version="1.0" encoding="utf-8"?>
<comments xmlns="http://schemas.openxmlformats.org/spreadsheetml/2006/main">
  <authors>
    <author>user</author>
  </authors>
  <commentList>
    <comment ref="C16" authorId="0">
      <text>
        <r>
          <rPr>
            <b/>
            <sz val="9"/>
            <color indexed="81"/>
            <rFont val="Tahoma"/>
            <family val="2"/>
            <charset val="161"/>
          </rPr>
          <t>user:</t>
        </r>
        <r>
          <rPr>
            <sz val="9"/>
            <color indexed="81"/>
            <rFont val="Tahoma"/>
            <family val="2"/>
            <charset val="161"/>
          </rPr>
          <t xml:space="preserve">
φ.εισοδ.140+ 
φ.καταθ. 345
</t>
        </r>
      </text>
    </comment>
    <comment ref="D16" authorId="0">
      <text>
        <r>
          <rPr>
            <b/>
            <sz val="9"/>
            <color indexed="81"/>
            <rFont val="Tahoma"/>
            <family val="2"/>
            <charset val="161"/>
          </rPr>
          <t>user:</t>
        </r>
        <r>
          <rPr>
            <sz val="9"/>
            <color indexed="81"/>
            <rFont val="Tahoma"/>
            <family val="2"/>
            <charset val="161"/>
          </rPr>
          <t xml:space="preserve">
ΕΦΚΑ 919,41+ φ.εισοδ.61+ 
φ.καταθ. 285
</t>
        </r>
      </text>
    </comment>
    <comment ref="E16" authorId="0">
      <text>
        <r>
          <rPr>
            <b/>
            <sz val="9"/>
            <color indexed="81"/>
            <rFont val="Tahoma"/>
            <family val="2"/>
            <charset val="161"/>
          </rPr>
          <t>user:</t>
        </r>
        <r>
          <rPr>
            <sz val="9"/>
            <color indexed="81"/>
            <rFont val="Tahoma"/>
            <family val="2"/>
            <charset val="161"/>
          </rPr>
          <t xml:space="preserve">
(φ.εισοδ.΄17) 919,41+59,12 (φ.εισοδ.'18) + 
 φ.καταθ. 283,98
</t>
        </r>
      </text>
    </comment>
    <comment ref="F16" authorId="0">
      <text>
        <r>
          <rPr>
            <b/>
            <sz val="9"/>
            <color indexed="81"/>
            <rFont val="Tahoma"/>
            <family val="2"/>
            <charset val="161"/>
          </rPr>
          <t>user:</t>
        </r>
        <r>
          <rPr>
            <sz val="9"/>
            <color indexed="81"/>
            <rFont val="Tahoma"/>
            <family val="2"/>
            <charset val="161"/>
          </rPr>
          <t xml:space="preserve">
φ.καταθ. 419,23
</t>
        </r>
      </text>
    </comment>
    <comment ref="C17" authorId="0">
      <text>
        <r>
          <rPr>
            <b/>
            <sz val="9"/>
            <color indexed="81"/>
            <rFont val="Tahoma"/>
            <family val="2"/>
            <charset val="161"/>
          </rPr>
          <t>user:</t>
        </r>
        <r>
          <rPr>
            <sz val="9"/>
            <color indexed="81"/>
            <rFont val="Tahoma"/>
            <family val="2"/>
            <charset val="161"/>
          </rPr>
          <t xml:space="preserve">
 Ο,τι πάρει η ΕΤΕ από προμηθ ανάληψης + ποσό 171,12€ προβλέπεται για τυχόν εκδ.LEI.</t>
        </r>
      </text>
    </comment>
  </commentList>
</comments>
</file>

<file path=xl/sharedStrings.xml><?xml version="1.0" encoding="utf-8"?>
<sst xmlns="http://schemas.openxmlformats.org/spreadsheetml/2006/main" count="34" uniqueCount="30">
  <si>
    <t>ΚΛΗΡΟΔΟΤΗΜΑΤΟΣ ΠΕΡΙΚΛΕΟΥΣ Σ.ΒΛΑΧΟΥ</t>
  </si>
  <si>
    <t>Κωδικοί</t>
  </si>
  <si>
    <t>Τίτλοι  Λογ/σμών</t>
  </si>
  <si>
    <t>ΕΣΟΔΑ</t>
  </si>
  <si>
    <t>Κεφ.Α</t>
  </si>
  <si>
    <t>Τακτικά</t>
  </si>
  <si>
    <t>ΑΡΘΡ.Ι</t>
  </si>
  <si>
    <t>Μερίσματα</t>
  </si>
  <si>
    <t>Κεφ.Β</t>
  </si>
  <si>
    <t>Έκτακτα</t>
  </si>
  <si>
    <t>Σύνολο Εσόδων</t>
  </si>
  <si>
    <t>Υπόλοιπο Προηγούμενων χρήσεων</t>
  </si>
  <si>
    <t>Σύνολο</t>
  </si>
  <si>
    <t>ΕΞΟΔΑ</t>
  </si>
  <si>
    <t>Βοηθήματα</t>
  </si>
  <si>
    <t>ΑΡΘΡ.ΙΙ</t>
  </si>
  <si>
    <t>Φόροι</t>
  </si>
  <si>
    <t>Αμοιβές &amp; προμήθειες τραπεζών</t>
  </si>
  <si>
    <t>Σύνολο Εξόδων</t>
  </si>
  <si>
    <t>Πλεόνασμα</t>
  </si>
  <si>
    <t>Τόκοι καταθέσεων μικτοί</t>
  </si>
  <si>
    <t>ΙΩΑΝΝΗΣ ΚΟΡΜΠΟΣ</t>
  </si>
  <si>
    <t>Ποσά προϋπ/να 2019</t>
  </si>
  <si>
    <t>Απολογισμός 2018</t>
  </si>
  <si>
    <t xml:space="preserve">Έκτακτα </t>
  </si>
  <si>
    <t>ΠΡΟΫΠΟΛΟΓΙΣΜΟΣ 2020</t>
  </si>
  <si>
    <t>Ποσά προϋπ/να 2020</t>
  </si>
  <si>
    <t>Ποσά διαμορφωθέντα 2019</t>
  </si>
  <si>
    <t>Δαπάνη 5%ο, (άρθ.65, παρ.2, ν.4182/13),συσσωρευμένη επί των εσόδων χρήσεως 2013, 2014, 2015, 2016, 2017, 2018,2019</t>
  </si>
  <si>
    <t>Ο ΠΡΟΪΣΤΑΜΕΝΟΣ ΤΗΣ Δ/ΝΣΗΣ ΟΙΚΟΝΟΜΙΚΗΣ ΔΙΑΧΕΙΡΙΣΗΣ &amp; ΔΗΜΟΣΙΟΝΟΜΙΚΩΝ ΑΝΑΦΟΡΩΝ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</si>
</sst>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61"/>
      <scheme val="minor"/>
    </font>
    <font>
      <b/>
      <sz val="10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b/>
      <u/>
      <sz val="10"/>
      <color theme="1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b/>
      <u/>
      <sz val="10"/>
      <name val="Arial"/>
      <family val="2"/>
      <charset val="161"/>
    </font>
    <font>
      <i/>
      <sz val="10"/>
      <color theme="1"/>
      <name val="Arial"/>
      <family val="2"/>
      <charset val="161"/>
    </font>
    <font>
      <b/>
      <i/>
      <sz val="10"/>
      <color theme="1"/>
      <name val="Arial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b/>
      <sz val="8"/>
      <name val="Arial"/>
      <family val="2"/>
      <charset val="161"/>
    </font>
    <font>
      <sz val="8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" fontId="1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/>
    </xf>
    <xf numFmtId="4" fontId="0" fillId="0" borderId="0" xfId="0" applyNumberFormat="1"/>
    <xf numFmtId="0" fontId="7" fillId="0" borderId="5" xfId="0" applyFont="1" applyBorder="1" applyAlignment="1">
      <alignment vertical="center"/>
    </xf>
    <xf numFmtId="4" fontId="7" fillId="0" borderId="5" xfId="0" applyNumberFormat="1" applyFont="1" applyBorder="1" applyAlignment="1">
      <alignment horizontal="right" vertical="center"/>
    </xf>
    <xf numFmtId="4" fontId="8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4" fontId="2" fillId="3" borderId="5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vertical="center"/>
    </xf>
    <xf numFmtId="4" fontId="1" fillId="3" borderId="5" xfId="0" applyNumberFormat="1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4" fontId="2" fillId="3" borderId="5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2" fillId="0" borderId="0" xfId="0" applyFont="1"/>
    <xf numFmtId="0" fontId="5" fillId="0" borderId="5" xfId="0" applyFont="1" applyBorder="1" applyAlignment="1">
      <alignment vertical="center"/>
    </xf>
    <xf numFmtId="4" fontId="5" fillId="3" borderId="5" xfId="0" applyNumberFormat="1" applyFont="1" applyFill="1" applyBorder="1" applyAlignment="1">
      <alignment vertical="center"/>
    </xf>
    <xf numFmtId="4" fontId="5" fillId="3" borderId="5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vertical="center"/>
    </xf>
    <xf numFmtId="4" fontId="4" fillId="3" borderId="5" xfId="0" applyNumberFormat="1" applyFont="1" applyFill="1" applyBorder="1" applyAlignment="1">
      <alignment horizontal="right" vertical="center"/>
    </xf>
    <xf numFmtId="4" fontId="6" fillId="3" borderId="5" xfId="0" applyNumberFormat="1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vertical="center" wrapText="1"/>
    </xf>
    <xf numFmtId="4" fontId="5" fillId="0" borderId="5" xfId="0" applyNumberFormat="1" applyFont="1" applyBorder="1" applyAlignment="1">
      <alignment vertical="center"/>
    </xf>
    <xf numFmtId="4" fontId="5" fillId="2" borderId="5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"/>
  <sheetViews>
    <sheetView tabSelected="1" topLeftCell="A7" workbookViewId="0">
      <selection activeCell="H19" sqref="H19"/>
    </sheetView>
  </sheetViews>
  <sheetFormatPr defaultRowHeight="15" x14ac:dyDescent="0.25"/>
  <cols>
    <col min="1" max="1" width="16.140625" customWidth="1"/>
    <col min="2" max="2" width="26" customWidth="1"/>
    <col min="3" max="3" width="13.7109375" customWidth="1"/>
    <col min="4" max="4" width="14.5703125" customWidth="1"/>
    <col min="5" max="5" width="14.140625" customWidth="1"/>
    <col min="6" max="6" width="14" customWidth="1"/>
  </cols>
  <sheetData>
    <row r="1" spans="1:6" ht="15.75" thickBot="1" x14ac:dyDescent="0.3"/>
    <row r="2" spans="1:6" ht="15.75" thickBot="1" x14ac:dyDescent="0.3">
      <c r="A2" s="39" t="s">
        <v>25</v>
      </c>
      <c r="B2" s="40"/>
      <c r="C2" s="40"/>
      <c r="D2" s="40"/>
      <c r="E2" s="40"/>
      <c r="F2" s="41"/>
    </row>
    <row r="3" spans="1:6" ht="15.75" thickBot="1" x14ac:dyDescent="0.3">
      <c r="A3" s="39" t="s">
        <v>0</v>
      </c>
      <c r="B3" s="40"/>
      <c r="C3" s="40"/>
      <c r="D3" s="40"/>
      <c r="E3" s="40"/>
      <c r="F3" s="41"/>
    </row>
    <row r="4" spans="1:6" ht="39" thickBot="1" x14ac:dyDescent="0.3">
      <c r="A4" s="1" t="s">
        <v>1</v>
      </c>
      <c r="B4" s="2" t="s">
        <v>2</v>
      </c>
      <c r="C4" s="2" t="s">
        <v>26</v>
      </c>
      <c r="D4" s="2" t="s">
        <v>22</v>
      </c>
      <c r="E4" s="2" t="s">
        <v>27</v>
      </c>
      <c r="F4" s="2" t="s">
        <v>23</v>
      </c>
    </row>
    <row r="5" spans="1:6" ht="15.75" thickBot="1" x14ac:dyDescent="0.3">
      <c r="A5" s="3"/>
      <c r="B5" s="4" t="s">
        <v>3</v>
      </c>
      <c r="C5" s="4"/>
      <c r="D5" s="15"/>
      <c r="E5" s="5"/>
      <c r="F5" s="5"/>
    </row>
    <row r="6" spans="1:6" ht="15.75" thickBot="1" x14ac:dyDescent="0.3">
      <c r="A6" s="3" t="s">
        <v>4</v>
      </c>
      <c r="B6" s="5" t="s">
        <v>5</v>
      </c>
      <c r="C6" s="5"/>
      <c r="D6" s="15"/>
      <c r="E6" s="5"/>
      <c r="F6" s="5"/>
    </row>
    <row r="7" spans="1:6" ht="15.75" thickBot="1" x14ac:dyDescent="0.3">
      <c r="A7" s="3" t="s">
        <v>6</v>
      </c>
      <c r="B7" s="5" t="s">
        <v>7</v>
      </c>
      <c r="C7" s="30"/>
      <c r="D7" s="15"/>
      <c r="E7" s="5"/>
      <c r="F7" s="5"/>
    </row>
    <row r="8" spans="1:6" ht="15.75" thickBot="1" x14ac:dyDescent="0.3">
      <c r="A8" s="3"/>
      <c r="B8" s="5" t="s">
        <v>20</v>
      </c>
      <c r="C8" s="31">
        <v>2300</v>
      </c>
      <c r="D8" s="26">
        <v>1900</v>
      </c>
      <c r="E8" s="22">
        <f>1865.5+2.7+25</f>
        <v>1893.2</v>
      </c>
      <c r="F8" s="22">
        <f>2505.07+2.7+287.08</f>
        <v>2794.85</v>
      </c>
    </row>
    <row r="9" spans="1:6" ht="15.75" thickBot="1" x14ac:dyDescent="0.3">
      <c r="A9" s="3" t="s">
        <v>8</v>
      </c>
      <c r="B9" s="5" t="s">
        <v>9</v>
      </c>
      <c r="C9" s="31"/>
      <c r="D9" s="15"/>
      <c r="E9" s="23"/>
      <c r="F9" s="5"/>
    </row>
    <row r="10" spans="1:6" ht="15.75" thickBot="1" x14ac:dyDescent="0.3">
      <c r="A10" s="3"/>
      <c r="B10" s="7" t="s">
        <v>10</v>
      </c>
      <c r="C10" s="32">
        <f>SUM(C5:C9)</f>
        <v>2300</v>
      </c>
      <c r="D10" s="16">
        <f>SUM(D5:D9)</f>
        <v>1900</v>
      </c>
      <c r="E10" s="22">
        <f>SUM(E5:E9)</f>
        <v>1893.2</v>
      </c>
      <c r="F10" s="6">
        <f>SUM(F5:F9)</f>
        <v>2794.85</v>
      </c>
    </row>
    <row r="11" spans="1:6" ht="15.75" thickBot="1" x14ac:dyDescent="0.3">
      <c r="A11" s="8" t="s">
        <v>11</v>
      </c>
      <c r="B11" s="7"/>
      <c r="C11" s="33">
        <f>E21</f>
        <v>191979.49</v>
      </c>
      <c r="D11" s="16">
        <v>191348.8</v>
      </c>
      <c r="E11" s="22">
        <f>F21</f>
        <v>191348.8</v>
      </c>
      <c r="F11" s="6">
        <v>188973.18</v>
      </c>
    </row>
    <row r="12" spans="1:6" ht="15.75" thickBot="1" x14ac:dyDescent="0.3">
      <c r="A12" s="8"/>
      <c r="B12" s="7" t="s">
        <v>12</v>
      </c>
      <c r="C12" s="34">
        <f>C11+C10</f>
        <v>194279.49</v>
      </c>
      <c r="D12" s="17">
        <f>D11+D10</f>
        <v>193248.8</v>
      </c>
      <c r="E12" s="24">
        <f>E11+E10</f>
        <v>193242</v>
      </c>
      <c r="F12" s="9">
        <f>F11+F10</f>
        <v>191768.03</v>
      </c>
    </row>
    <row r="13" spans="1:6" ht="15.75" thickBot="1" x14ac:dyDescent="0.3">
      <c r="A13" s="3"/>
      <c r="B13" s="4" t="s">
        <v>13</v>
      </c>
      <c r="C13" s="35"/>
      <c r="D13" s="15"/>
      <c r="E13" s="23"/>
      <c r="F13" s="5"/>
    </row>
    <row r="14" spans="1:6" ht="15.75" thickBot="1" x14ac:dyDescent="0.3">
      <c r="A14" s="3" t="s">
        <v>4</v>
      </c>
      <c r="B14" s="5" t="s">
        <v>5</v>
      </c>
      <c r="C14" s="31"/>
      <c r="D14" s="15"/>
      <c r="E14" s="23"/>
      <c r="F14" s="5"/>
    </row>
    <row r="15" spans="1:6" ht="15.75" thickBot="1" x14ac:dyDescent="0.3">
      <c r="A15" s="3" t="s">
        <v>6</v>
      </c>
      <c r="B15" s="5" t="s">
        <v>14</v>
      </c>
      <c r="C15" s="31">
        <v>160000</v>
      </c>
      <c r="D15" s="16">
        <v>160000</v>
      </c>
      <c r="E15" s="22">
        <v>0</v>
      </c>
      <c r="F15" s="6">
        <v>0</v>
      </c>
    </row>
    <row r="16" spans="1:6" ht="15.75" thickBot="1" x14ac:dyDescent="0.3">
      <c r="A16" s="3" t="s">
        <v>15</v>
      </c>
      <c r="B16" s="5" t="s">
        <v>16</v>
      </c>
      <c r="C16" s="31">
        <f>345+140</f>
        <v>485</v>
      </c>
      <c r="D16" s="26">
        <f>919.41+61+285</f>
        <v>1265.4099999999999</v>
      </c>
      <c r="E16" s="22">
        <f>919.41+59.12+283.98</f>
        <v>1262.51</v>
      </c>
      <c r="F16" s="22">
        <f>375.76+0.4+43.07</f>
        <v>419.22999999999996</v>
      </c>
    </row>
    <row r="17" spans="1:8" ht="26.25" thickBot="1" x14ac:dyDescent="0.3">
      <c r="A17" s="3"/>
      <c r="B17" s="11" t="s">
        <v>17</v>
      </c>
      <c r="C17" s="36">
        <v>200</v>
      </c>
      <c r="D17" s="18">
        <v>200</v>
      </c>
      <c r="E17" s="25"/>
      <c r="F17" s="10"/>
    </row>
    <row r="18" spans="1:8" ht="15.75" thickBot="1" x14ac:dyDescent="0.3">
      <c r="A18" s="3" t="s">
        <v>8</v>
      </c>
      <c r="B18" s="5" t="s">
        <v>24</v>
      </c>
      <c r="C18" s="37"/>
      <c r="D18" s="16"/>
      <c r="E18" s="6"/>
      <c r="F18" s="6"/>
    </row>
    <row r="19" spans="1:8" ht="69.75" customHeight="1" thickBot="1" x14ac:dyDescent="0.3">
      <c r="A19" s="3"/>
      <c r="B19" s="12" t="s">
        <v>28</v>
      </c>
      <c r="C19" s="38">
        <f>D19+(E8*0.005)</f>
        <v>260.76600000000002</v>
      </c>
      <c r="D19" s="19">
        <v>251.3</v>
      </c>
      <c r="E19" s="13"/>
      <c r="F19" s="13"/>
    </row>
    <row r="20" spans="1:8" ht="15.75" thickBot="1" x14ac:dyDescent="0.3">
      <c r="A20" s="3"/>
      <c r="B20" s="7" t="s">
        <v>18</v>
      </c>
      <c r="C20" s="9">
        <f>SUM(C14:C19)</f>
        <v>160945.766</v>
      </c>
      <c r="D20" s="17">
        <f>SUM(D14:D19)</f>
        <v>161716.71</v>
      </c>
      <c r="E20" s="9">
        <f>SUM(E14:E19)</f>
        <v>1262.51</v>
      </c>
      <c r="F20" s="9">
        <v>419.23</v>
      </c>
      <c r="G20" s="14"/>
      <c r="H20" s="14"/>
    </row>
    <row r="21" spans="1:8" ht="15.75" thickBot="1" x14ac:dyDescent="0.3">
      <c r="A21" s="3"/>
      <c r="B21" s="7" t="s">
        <v>19</v>
      </c>
      <c r="C21" s="9">
        <f>C12-C20</f>
        <v>33333.723999999987</v>
      </c>
      <c r="D21" s="17">
        <f>D12-D20</f>
        <v>31532.089999999997</v>
      </c>
      <c r="E21" s="9">
        <f>E12-E20</f>
        <v>191979.49</v>
      </c>
      <c r="F21" s="9">
        <f>F12-F20</f>
        <v>191348.8</v>
      </c>
    </row>
    <row r="23" spans="1:8" ht="75.75" customHeight="1" x14ac:dyDescent="0.25">
      <c r="A23" s="20"/>
      <c r="B23" s="27"/>
      <c r="C23" s="42" t="s">
        <v>29</v>
      </c>
      <c r="D23" s="43"/>
    </row>
    <row r="24" spans="1:8" x14ac:dyDescent="0.25">
      <c r="C24" s="29"/>
      <c r="D24" s="29"/>
    </row>
    <row r="25" spans="1:8" x14ac:dyDescent="0.25">
      <c r="C25" s="29"/>
      <c r="D25" s="29"/>
    </row>
    <row r="26" spans="1:8" x14ac:dyDescent="0.25">
      <c r="C26" s="29"/>
      <c r="D26" s="29"/>
    </row>
    <row r="27" spans="1:8" x14ac:dyDescent="0.25">
      <c r="A27" s="21"/>
      <c r="B27" s="28"/>
      <c r="C27" s="44" t="s">
        <v>21</v>
      </c>
      <c r="D27" s="45"/>
    </row>
  </sheetData>
  <mergeCells count="4">
    <mergeCell ref="A2:F2"/>
    <mergeCell ref="A3:F3"/>
    <mergeCell ref="C23:D23"/>
    <mergeCell ref="C27:D2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EfkaUser</cp:lastModifiedBy>
  <cp:lastPrinted>2019-09-09T08:08:35Z</cp:lastPrinted>
  <dcterms:created xsi:type="dcterms:W3CDTF">2018-01-29T12:53:21Z</dcterms:created>
  <dcterms:modified xsi:type="dcterms:W3CDTF">2019-10-11T05:51:04Z</dcterms:modified>
</cp:coreProperties>
</file>